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6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<sst xmlns="http://schemas.openxmlformats.org/spreadsheetml/2006/main" count="53" uniqueCount="53">
  <si>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Приходи</t>
  </si>
  <si>
    <t>Вкупни приходи</t>
  </si>
  <si>
    <t>Трошоци</t>
  </si>
  <si>
    <t>Трошоци за банкарска провизија</t>
  </si>
  <si>
    <t>Услуги по договор за дело</t>
  </si>
  <si>
    <t>Патни трошоци за проектни активности</t>
  </si>
  <si>
    <t>Вкупни трошоци</t>
  </si>
  <si>
    <t>Средства</t>
  </si>
  <si>
    <t>Денарска сметка</t>
  </si>
  <si>
    <t>Вкупни средства</t>
  </si>
  <si>
    <t>Вкупно обврски</t>
  </si>
  <si>
    <t xml:space="preserve">Трошоци за персонални даноци </t>
  </si>
  <si>
    <t>Обврски</t>
  </si>
  <si>
    <t>Трошоци за угостителски услуги по проекти</t>
  </si>
  <si>
    <t>ЕДБ  4043006100363</t>
  </si>
  <si>
    <t>Отпис на ситен инвентар</t>
  </si>
  <si>
    <t>Трошоци за сметководствени услуги</t>
  </si>
  <si>
    <t>Трошоци за стручна литература, списанија и весници</t>
  </si>
  <si>
    <t>Останати расходи</t>
  </si>
  <si>
    <t>Приходи од членарини, котизации</t>
  </si>
  <si>
    <t xml:space="preserve"> Приходи од донации</t>
  </si>
  <si>
    <t>Пренесен вишок од минатата година</t>
  </si>
  <si>
    <t>Трошоци за канцелариски материјали и набавки</t>
  </si>
  <si>
    <t>Трошоци за авторски хонорари</t>
  </si>
  <si>
    <t>Трошоци од негативни курсни разлики</t>
  </si>
  <si>
    <t>Трошоци за членарини</t>
  </si>
  <si>
    <t>Трошоци за телефон и ПТТ услуги</t>
  </si>
  <si>
    <t>Печатење, графичка дејност, укоричување</t>
  </si>
  <si>
    <t>Обврски кон добавувачи</t>
  </si>
  <si>
    <t>Обврски за персонален данок</t>
  </si>
  <si>
    <t>Наменски средства за 2018 год.</t>
  </si>
  <si>
    <t>Материјални трошоци за проекти</t>
  </si>
  <si>
    <t>ЗГ Друштво на ФИЗИЧАРИТЕ НА РЕПУБЛИКА МАКЕДОНИЈА Skopje</t>
  </si>
  <si>
    <t>ФИНАНСИСКИ ИЗВЕШТАЈ ЗА ПЕРИОД                                                  01.01.2018-31.12.2018</t>
  </si>
  <si>
    <t>Данок на непризнати трошоци за 2018 година</t>
  </si>
  <si>
    <t>Наменски средства за 2019 година</t>
  </si>
  <si>
    <t>Биланс на состојба на 31.12.2018 година</t>
  </si>
  <si>
    <t>Скопје 28.02.2019</t>
  </si>
  <si>
    <t>Prihodi od sponzorstva</t>
  </si>
  <si>
    <t>Prihodi od pozitivni kursni razliki</t>
  </si>
  <si>
    <t>Prihodi od participacija</t>
  </si>
  <si>
    <t>Tro{oci za organizirawe na seminari</t>
  </si>
  <si>
    <t>Tro[oci za oprema, ma{ini I sl.</t>
  </si>
  <si>
    <t>Tro{oci za sponzorstva</t>
  </si>
  <si>
    <t>Tro{oci za uslugi</t>
  </si>
  <si>
    <t>Tro{oci za hotelski uslugi</t>
  </si>
  <si>
    <t>Tro{oci za taksi prevoz</t>
  </si>
  <si>
    <t>Devizna smetka</t>
  </si>
  <si>
    <t>Drugi pari~ni sredstva-Viza kartica</t>
  </si>
  <si>
    <t>Останати пobaruvawa</t>
  </si>
  <si>
    <t>Presmetani tro{oci</t>
  </si>
  <si>
    <t>Osnovni sredstva</t>
  </si>
  <si>
    <t>Deloven fond</t>
  </si>
</sst>
</file>

<file path=xl/styles.xml><?xml version="1.0" encoding="utf-8"?>
<styleSheet xmlns="http://schemas.openxmlformats.org/spreadsheetml/2006/main">
  <numFmts count="3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0"/>
      <name val="Arial"/>
      <family val="0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i/>
      <sz val="16"/>
      <name val="MAC C Times"/>
      <family val="1"/>
    </font>
    <font>
      <sz val="16"/>
      <name val="MAC C Times"/>
      <family val="1"/>
    </font>
    <font>
      <sz val="10"/>
      <name val="MAC C Times"/>
      <family val="1"/>
    </font>
    <font>
      <i/>
      <sz val="16"/>
      <name val="MAC C Times"/>
      <family val="1"/>
    </font>
    <font>
      <i/>
      <sz val="10"/>
      <name val="MAC C Times"/>
      <family val="1"/>
    </font>
    <font>
      <i/>
      <sz val="11"/>
      <name val="MAC C Times"/>
      <family val="1"/>
    </font>
    <font>
      <b/>
      <i/>
      <sz val="11"/>
      <name val="MAC C Times"/>
      <family val="1"/>
    </font>
    <font>
      <i/>
      <sz val="12"/>
      <name val="MAC C Times"/>
      <family val="1"/>
    </font>
    <font>
      <b/>
      <i/>
      <sz val="14"/>
      <name val="MAC C Times"/>
      <family val="1"/>
    </font>
    <font>
      <b/>
      <i/>
      <sz val="12"/>
      <name val="MAC C Times"/>
      <family val="1"/>
    </font>
    <font>
      <sz val="12"/>
      <name val="MAC C 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8" fillId="3" borderId="0" applyNumberFormat="0" applyBorder="0" applyAlignment="0" applyProtection="0"/>
    <xf numFmtId="0" fontId="5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3" applyNumberFormat="0" applyFill="0" applyAlignment="0" applyProtection="0"/>
    <xf numFmtId="0" fontId="2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17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20" borderId="10" xfId="0" applyFont="1" applyFill="1" applyBorder="1" applyAlignment="1">
      <alignment/>
    </xf>
    <xf numFmtId="0" fontId="22" fillId="2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4" fontId="26" fillId="0" borderId="0" xfId="0" applyNumberFormat="1" applyFont="1" applyBorder="1" applyAlignment="1">
      <alignment/>
    </xf>
    <xf numFmtId="0" fontId="25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/>
    </xf>
    <xf numFmtId="44" fontId="26" fillId="0" borderId="10" xfId="0" applyNumberFormat="1" applyFont="1" applyBorder="1" applyAlignment="1">
      <alignment/>
    </xf>
    <xf numFmtId="0" fontId="20" fillId="20" borderId="1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44" fontId="26" fillId="2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0" fillId="0" borderId="0" xfId="0" applyFont="1" applyFill="1" applyBorder="1" applyAlignment="1">
      <alignment vertical="center"/>
    </xf>
    <xf numFmtId="44" fontId="26" fillId="20" borderId="11" xfId="0" applyNumberFormat="1" applyFont="1" applyFill="1" applyBorder="1" applyAlignment="1">
      <alignment/>
    </xf>
    <xf numFmtId="44" fontId="26" fillId="0" borderId="0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44" fontId="22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44" fontId="22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4" fontId="26" fillId="0" borderId="10" xfId="0" applyNumberFormat="1" applyFont="1" applyBorder="1" applyAlignment="1">
      <alignment vertical="center"/>
    </xf>
    <xf numFmtId="0" fontId="28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3"/>
  <sheetViews>
    <sheetView tabSelected="1" zoomScalePageLayoutView="0" workbookViewId="0" topLeftCell="A1">
      <selection activeCell="B61" sqref="B61"/>
    </sheetView>
  </sheetViews>
  <sheetFormatPr defaultColWidth="9.00390625" defaultRowHeight="12.75"/>
  <cols>
    <col min="1" max="1" width="9.00390625" style="2" customWidth="1"/>
    <col min="2" max="2" width="23.8515625" style="2" customWidth="1"/>
    <col min="3" max="3" width="28.7109375" style="2" customWidth="1"/>
    <col min="4" max="4" width="22.57421875" style="2" customWidth="1"/>
    <col min="5" max="7" width="9.00390625" style="3" customWidth="1"/>
    <col min="8" max="16384" width="9.00390625" style="2" customWidth="1"/>
  </cols>
  <sheetData>
    <row r="1" spans="1:4" ht="15.75">
      <c r="A1" s="43" t="s">
        <v>32</v>
      </c>
      <c r="B1" s="43"/>
      <c r="C1" s="44"/>
      <c r="D1" s="44"/>
    </row>
    <row r="2" spans="1:3" ht="15.75">
      <c r="A2" s="43" t="s">
        <v>14</v>
      </c>
      <c r="B2" s="43"/>
      <c r="C2" s="44"/>
    </row>
    <row r="3" spans="1:3" ht="20.25">
      <c r="A3" s="1"/>
      <c r="B3" s="1"/>
      <c r="C3" s="1"/>
    </row>
    <row r="5" spans="1:7" ht="20.25">
      <c r="A5" s="47"/>
      <c r="B5" s="48"/>
      <c r="C5" s="48"/>
      <c r="D5" s="48"/>
      <c r="E5" s="48"/>
      <c r="F5" s="48"/>
      <c r="G5" s="48"/>
    </row>
    <row r="6" spans="1:7" ht="63" customHeight="1" thickBot="1">
      <c r="A6" s="46" t="s">
        <v>33</v>
      </c>
      <c r="B6" s="46"/>
      <c r="C6" s="46"/>
      <c r="D6" s="46"/>
      <c r="E6" s="41"/>
      <c r="F6" s="41"/>
      <c r="G6" s="41"/>
    </row>
    <row r="7" spans="1:7" ht="21" thickBot="1">
      <c r="A7" s="4"/>
      <c r="B7" s="5"/>
      <c r="C7" s="5"/>
      <c r="D7" s="5"/>
      <c r="E7" s="6"/>
      <c r="F7" s="6"/>
      <c r="G7" s="6"/>
    </row>
    <row r="8" spans="1:7" ht="21.75" thickBot="1" thickTop="1">
      <c r="A8" s="7" t="s">
        <v>0</v>
      </c>
      <c r="B8" s="8"/>
      <c r="C8" s="8"/>
      <c r="D8" s="8"/>
      <c r="E8" s="9"/>
      <c r="F8" s="9"/>
      <c r="G8" s="9"/>
    </row>
    <row r="9" spans="1:7" ht="21" thickTop="1">
      <c r="A9" s="10"/>
      <c r="B9" s="11"/>
      <c r="C9" s="11"/>
      <c r="D9" s="11"/>
      <c r="E9" s="9"/>
      <c r="F9" s="9"/>
      <c r="G9" s="9"/>
    </row>
    <row r="10" spans="1:4" ht="30" customHeight="1">
      <c r="A10" s="12">
        <v>1</v>
      </c>
      <c r="B10" s="49" t="s">
        <v>19</v>
      </c>
      <c r="C10" s="49"/>
      <c r="D10" s="14">
        <f>53800+1101632</f>
        <v>1155432</v>
      </c>
    </row>
    <row r="11" spans="1:4" ht="30" customHeight="1">
      <c r="A11" s="12">
        <v>2</v>
      </c>
      <c r="B11" s="49" t="s">
        <v>20</v>
      </c>
      <c r="C11" s="49"/>
      <c r="D11" s="14">
        <f>398868+9000</f>
        <v>407868</v>
      </c>
    </row>
    <row r="12" spans="1:4" ht="30" customHeight="1">
      <c r="A12" s="12">
        <v>3</v>
      </c>
      <c r="B12" s="13" t="s">
        <v>38</v>
      </c>
      <c r="C12" s="13"/>
      <c r="D12" s="14">
        <f>446056</f>
        <v>446056</v>
      </c>
    </row>
    <row r="13" spans="1:4" ht="30" customHeight="1">
      <c r="A13" s="12">
        <v>4</v>
      </c>
      <c r="B13" s="13" t="s">
        <v>21</v>
      </c>
      <c r="C13" s="13"/>
      <c r="D13" s="14">
        <f>49632</f>
        <v>49632</v>
      </c>
    </row>
    <row r="14" spans="1:4" ht="21.75" customHeight="1">
      <c r="A14" s="12">
        <v>5</v>
      </c>
      <c r="B14" s="15" t="s">
        <v>39</v>
      </c>
      <c r="C14" s="15"/>
      <c r="D14" s="14">
        <f>74</f>
        <v>74</v>
      </c>
    </row>
    <row r="15" spans="1:4" ht="21.75" customHeight="1" thickBot="1">
      <c r="A15" s="12">
        <v>6</v>
      </c>
      <c r="B15" s="17" t="s">
        <v>40</v>
      </c>
      <c r="C15" s="17"/>
      <c r="D15" s="19">
        <v>99197</v>
      </c>
    </row>
    <row r="16" spans="1:7" ht="30" customHeight="1" thickBot="1" thickTop="1">
      <c r="A16" s="20" t="s">
        <v>1</v>
      </c>
      <c r="B16" s="21"/>
      <c r="C16" s="21"/>
      <c r="D16" s="36">
        <f>SUM(D10:D15)</f>
        <v>2158259</v>
      </c>
      <c r="E16" s="23"/>
      <c r="F16" s="9"/>
      <c r="G16" s="9"/>
    </row>
    <row r="17" spans="1:5" ht="14.25" thickBot="1" thickTop="1">
      <c r="A17" s="24"/>
      <c r="B17" s="24"/>
      <c r="C17" s="24"/>
      <c r="D17" s="24"/>
      <c r="E17" s="25"/>
    </row>
    <row r="18" spans="1:7" ht="21.75" thickBot="1" thickTop="1">
      <c r="A18" s="20" t="s">
        <v>2</v>
      </c>
      <c r="B18" s="21"/>
      <c r="C18" s="21"/>
      <c r="D18" s="21"/>
      <c r="E18" s="23"/>
      <c r="F18" s="9"/>
      <c r="G18" s="9"/>
    </row>
    <row r="19" ht="13.5" thickTop="1"/>
    <row r="20" spans="1:4" ht="24.75" customHeight="1">
      <c r="A20" s="15">
        <v>1</v>
      </c>
      <c r="B20" s="13" t="s">
        <v>3</v>
      </c>
      <c r="C20" s="38"/>
      <c r="D20" s="14">
        <f>12976+1064+275</f>
        <v>14315</v>
      </c>
    </row>
    <row r="21" spans="1:4" ht="24.75" customHeight="1">
      <c r="A21" s="13">
        <v>2</v>
      </c>
      <c r="B21" s="13" t="s">
        <v>15</v>
      </c>
      <c r="C21" s="38"/>
      <c r="D21" s="14">
        <f>16632</f>
        <v>16632</v>
      </c>
    </row>
    <row r="22" spans="1:4" ht="24.75" customHeight="1">
      <c r="A22" s="15">
        <v>3</v>
      </c>
      <c r="B22" s="13" t="s">
        <v>31</v>
      </c>
      <c r="C22" s="38"/>
      <c r="D22" s="14">
        <f>6336</f>
        <v>6336</v>
      </c>
    </row>
    <row r="23" spans="1:4" ht="24.75" customHeight="1">
      <c r="A23" s="13">
        <v>4</v>
      </c>
      <c r="B23" s="13" t="s">
        <v>22</v>
      </c>
      <c r="C23" s="38"/>
      <c r="D23" s="14">
        <f>2536+34352+131421+1200</f>
        <v>169509</v>
      </c>
    </row>
    <row r="24" spans="1:4" ht="24.75" customHeight="1">
      <c r="A24" s="15">
        <v>5</v>
      </c>
      <c r="B24" s="13" t="s">
        <v>16</v>
      </c>
      <c r="C24" s="38"/>
      <c r="D24" s="14">
        <v>36000</v>
      </c>
    </row>
    <row r="25" spans="1:4" s="3" customFormat="1" ht="24.75" customHeight="1">
      <c r="A25" s="13">
        <v>6</v>
      </c>
      <c r="B25" s="15" t="s">
        <v>13</v>
      </c>
      <c r="C25" s="33"/>
      <c r="D25" s="14">
        <f>119241</f>
        <v>119241</v>
      </c>
    </row>
    <row r="26" spans="1:4" s="3" customFormat="1" ht="30" customHeight="1">
      <c r="A26" s="15">
        <v>7</v>
      </c>
      <c r="B26" s="50" t="s">
        <v>17</v>
      </c>
      <c r="C26" s="51"/>
      <c r="D26" s="14">
        <f>43623</f>
        <v>43623</v>
      </c>
    </row>
    <row r="27" spans="1:4" s="3" customFormat="1" ht="27.75" customHeight="1">
      <c r="A27" s="13">
        <v>8</v>
      </c>
      <c r="B27" s="15" t="s">
        <v>4</v>
      </c>
      <c r="C27" s="33"/>
      <c r="D27" s="14">
        <f>104886+23302</f>
        <v>128188</v>
      </c>
    </row>
    <row r="28" spans="1:4" s="3" customFormat="1" ht="27.75" customHeight="1">
      <c r="A28" s="15">
        <v>9</v>
      </c>
      <c r="B28" s="15" t="s">
        <v>23</v>
      </c>
      <c r="C28" s="33"/>
      <c r="D28" s="14">
        <v>106801</v>
      </c>
    </row>
    <row r="29" spans="1:4" s="3" customFormat="1" ht="24.75" customHeight="1">
      <c r="A29" s="13">
        <v>10</v>
      </c>
      <c r="B29" s="15" t="s">
        <v>26</v>
      </c>
      <c r="C29" s="33"/>
      <c r="D29" s="14">
        <f>8750+11796</f>
        <v>20546</v>
      </c>
    </row>
    <row r="30" spans="1:4" s="3" customFormat="1" ht="24.75" customHeight="1">
      <c r="A30" s="15">
        <v>11</v>
      </c>
      <c r="B30" s="15" t="s">
        <v>11</v>
      </c>
      <c r="C30" s="33"/>
      <c r="D30" s="14">
        <v>1680</v>
      </c>
    </row>
    <row r="31" spans="1:4" s="3" customFormat="1" ht="24.75" customHeight="1">
      <c r="A31" s="13">
        <v>12</v>
      </c>
      <c r="B31" s="15" t="s">
        <v>5</v>
      </c>
      <c r="C31" s="33"/>
      <c r="D31" s="14">
        <f>1385+2150+590+212007+4462+28825+4500</f>
        <v>253919</v>
      </c>
    </row>
    <row r="32" spans="1:4" s="3" customFormat="1" ht="24.75" customHeight="1">
      <c r="A32" s="15">
        <v>13</v>
      </c>
      <c r="B32" s="15" t="s">
        <v>24</v>
      </c>
      <c r="C32" s="33"/>
      <c r="D32" s="14">
        <f>9879</f>
        <v>9879</v>
      </c>
    </row>
    <row r="33" spans="1:4" s="3" customFormat="1" ht="24.75" customHeight="1">
      <c r="A33" s="13">
        <v>14</v>
      </c>
      <c r="B33" s="15" t="s">
        <v>25</v>
      </c>
      <c r="C33" s="33"/>
      <c r="D33" s="14">
        <f>34291</f>
        <v>34291</v>
      </c>
    </row>
    <row r="34" spans="1:4" s="3" customFormat="1" ht="24.75" customHeight="1">
      <c r="A34" s="15">
        <v>15</v>
      </c>
      <c r="B34" s="15" t="s">
        <v>41</v>
      </c>
      <c r="C34" s="33"/>
      <c r="D34" s="14">
        <f>133495</f>
        <v>133495</v>
      </c>
    </row>
    <row r="35" spans="1:4" s="3" customFormat="1" ht="24.75" customHeight="1">
      <c r="A35" s="13">
        <v>16</v>
      </c>
      <c r="B35" s="15" t="s">
        <v>27</v>
      </c>
      <c r="C35" s="33"/>
      <c r="D35" s="14">
        <f>36683+8000</f>
        <v>44683</v>
      </c>
    </row>
    <row r="36" spans="1:4" s="3" customFormat="1" ht="24.75" customHeight="1">
      <c r="A36" s="15">
        <v>17</v>
      </c>
      <c r="B36" s="15" t="s">
        <v>18</v>
      </c>
      <c r="C36" s="33"/>
      <c r="D36" s="14">
        <f>775+600+2100+10000+200+4265+600</f>
        <v>18540</v>
      </c>
    </row>
    <row r="37" spans="1:4" s="3" customFormat="1" ht="24.75" customHeight="1">
      <c r="A37" s="13">
        <v>18</v>
      </c>
      <c r="B37" s="15" t="s">
        <v>42</v>
      </c>
      <c r="C37" s="33"/>
      <c r="D37" s="14">
        <f>210489+33999+11558</f>
        <v>256046</v>
      </c>
    </row>
    <row r="38" spans="1:4" s="3" customFormat="1" ht="24.75" customHeight="1">
      <c r="A38" s="15">
        <v>19</v>
      </c>
      <c r="B38" s="15" t="s">
        <v>43</v>
      </c>
      <c r="C38" s="33"/>
      <c r="D38" s="14">
        <v>463472</v>
      </c>
    </row>
    <row r="39" spans="1:4" s="3" customFormat="1" ht="24.75" customHeight="1">
      <c r="A39" s="13">
        <v>20</v>
      </c>
      <c r="B39" s="15" t="s">
        <v>44</v>
      </c>
      <c r="C39" s="33"/>
      <c r="D39" s="14">
        <f>1800+30430</f>
        <v>32230</v>
      </c>
    </row>
    <row r="40" spans="1:4" s="3" customFormat="1" ht="24.75" customHeight="1">
      <c r="A40" s="15">
        <v>21</v>
      </c>
      <c r="B40" s="15" t="s">
        <v>45</v>
      </c>
      <c r="C40" s="33"/>
      <c r="D40" s="14">
        <v>78662</v>
      </c>
    </row>
    <row r="41" spans="1:4" ht="18.75" customHeight="1" thickBot="1">
      <c r="A41" s="17">
        <v>22</v>
      </c>
      <c r="B41" s="16" t="s">
        <v>46</v>
      </c>
      <c r="C41" s="29"/>
      <c r="D41" s="19">
        <f>7509</f>
        <v>7509</v>
      </c>
    </row>
    <row r="42" spans="1:253" s="31" customFormat="1" ht="21.75" thickBot="1" thickTop="1">
      <c r="A42" s="20" t="s">
        <v>6</v>
      </c>
      <c r="B42" s="21"/>
      <c r="C42" s="21"/>
      <c r="D42" s="22">
        <f>SUM(D20:D41)</f>
        <v>1995597</v>
      </c>
      <c r="E42" s="30"/>
      <c r="F42" s="9"/>
      <c r="G42" s="9"/>
      <c r="H42" s="9"/>
      <c r="I42" s="9"/>
      <c r="J42" s="9"/>
      <c r="K42" s="9"/>
      <c r="L42" s="30"/>
      <c r="M42" s="9"/>
      <c r="N42" s="9"/>
      <c r="O42" s="9"/>
      <c r="P42" s="9"/>
      <c r="Q42" s="9"/>
      <c r="R42" s="9"/>
      <c r="S42" s="30"/>
      <c r="T42" s="9"/>
      <c r="U42" s="9"/>
      <c r="V42" s="9"/>
      <c r="W42" s="9"/>
      <c r="X42" s="9"/>
      <c r="Y42" s="9"/>
      <c r="Z42" s="30"/>
      <c r="AA42" s="9"/>
      <c r="AB42" s="9"/>
      <c r="AC42" s="9"/>
      <c r="AD42" s="9"/>
      <c r="AE42" s="9"/>
      <c r="AF42" s="9"/>
      <c r="AG42" s="30"/>
      <c r="AH42" s="9"/>
      <c r="AI42" s="9"/>
      <c r="AJ42" s="9"/>
      <c r="AK42" s="9"/>
      <c r="AL42" s="9"/>
      <c r="AM42" s="9"/>
      <c r="AN42" s="30"/>
      <c r="AO42" s="9"/>
      <c r="AP42" s="9"/>
      <c r="AQ42" s="9"/>
      <c r="AR42" s="9"/>
      <c r="AS42" s="9"/>
      <c r="AT42" s="9"/>
      <c r="AU42" s="30"/>
      <c r="AV42" s="9"/>
      <c r="AW42" s="9"/>
      <c r="AX42" s="9"/>
      <c r="AY42" s="9"/>
      <c r="AZ42" s="9"/>
      <c r="BA42" s="9"/>
      <c r="BB42" s="30"/>
      <c r="BC42" s="9"/>
      <c r="BD42" s="9"/>
      <c r="BE42" s="9"/>
      <c r="BF42" s="9"/>
      <c r="BG42" s="9"/>
      <c r="BH42" s="9"/>
      <c r="BI42" s="30"/>
      <c r="BJ42" s="9"/>
      <c r="BK42" s="9"/>
      <c r="BL42" s="9"/>
      <c r="BM42" s="9"/>
      <c r="BN42" s="9"/>
      <c r="BO42" s="9"/>
      <c r="BP42" s="30"/>
      <c r="BQ42" s="9"/>
      <c r="BR42" s="9"/>
      <c r="BS42" s="9"/>
      <c r="BT42" s="9"/>
      <c r="BU42" s="9"/>
      <c r="BV42" s="9"/>
      <c r="BW42" s="30"/>
      <c r="BX42" s="9"/>
      <c r="BY42" s="9"/>
      <c r="BZ42" s="9"/>
      <c r="CA42" s="9"/>
      <c r="CB42" s="9"/>
      <c r="CC42" s="9"/>
      <c r="CD42" s="30"/>
      <c r="CE42" s="9"/>
      <c r="CF42" s="9"/>
      <c r="CG42" s="9"/>
      <c r="CH42" s="9"/>
      <c r="CI42" s="9"/>
      <c r="CJ42" s="9"/>
      <c r="CK42" s="30"/>
      <c r="CL42" s="9"/>
      <c r="CM42" s="9"/>
      <c r="CN42" s="9"/>
      <c r="CO42" s="9"/>
      <c r="CP42" s="9"/>
      <c r="CQ42" s="9"/>
      <c r="CR42" s="30"/>
      <c r="CS42" s="9"/>
      <c r="CT42" s="9"/>
      <c r="CU42" s="9"/>
      <c r="CV42" s="9"/>
      <c r="CW42" s="9"/>
      <c r="CX42" s="9"/>
      <c r="CY42" s="30"/>
      <c r="CZ42" s="9"/>
      <c r="DA42" s="9"/>
      <c r="DB42" s="9"/>
      <c r="DC42" s="9"/>
      <c r="DD42" s="9"/>
      <c r="DE42" s="9"/>
      <c r="DF42" s="30"/>
      <c r="DG42" s="9"/>
      <c r="DH42" s="9"/>
      <c r="DI42" s="9"/>
      <c r="DJ42" s="9"/>
      <c r="DK42" s="9"/>
      <c r="DL42" s="9"/>
      <c r="DM42" s="30"/>
      <c r="DN42" s="9"/>
      <c r="DO42" s="9"/>
      <c r="DP42" s="9"/>
      <c r="DQ42" s="9"/>
      <c r="DR42" s="9"/>
      <c r="DS42" s="9"/>
      <c r="DT42" s="30"/>
      <c r="DU42" s="9"/>
      <c r="DV42" s="9"/>
      <c r="DW42" s="9"/>
      <c r="DX42" s="9"/>
      <c r="DY42" s="9"/>
      <c r="DZ42" s="9"/>
      <c r="EA42" s="30"/>
      <c r="EB42" s="9"/>
      <c r="EC42" s="9"/>
      <c r="ED42" s="9"/>
      <c r="EE42" s="9"/>
      <c r="EF42" s="9"/>
      <c r="EG42" s="9"/>
      <c r="EH42" s="30"/>
      <c r="EI42" s="9"/>
      <c r="EJ42" s="9"/>
      <c r="EK42" s="9"/>
      <c r="EL42" s="9"/>
      <c r="EM42" s="9"/>
      <c r="EN42" s="9"/>
      <c r="EO42" s="30"/>
      <c r="EP42" s="9"/>
      <c r="EQ42" s="9"/>
      <c r="ER42" s="9"/>
      <c r="ES42" s="9"/>
      <c r="ET42" s="9"/>
      <c r="EU42" s="9"/>
      <c r="EV42" s="30"/>
      <c r="EW42" s="9"/>
      <c r="EX42" s="9"/>
      <c r="EY42" s="9"/>
      <c r="EZ42" s="9"/>
      <c r="FA42" s="9"/>
      <c r="FB42" s="9"/>
      <c r="FC42" s="30"/>
      <c r="FD42" s="9"/>
      <c r="FE42" s="9"/>
      <c r="FF42" s="9"/>
      <c r="FG42" s="9"/>
      <c r="FH42" s="9"/>
      <c r="FI42" s="9"/>
      <c r="FJ42" s="30"/>
      <c r="FK42" s="9"/>
      <c r="FL42" s="9"/>
      <c r="FM42" s="9"/>
      <c r="FN42" s="9"/>
      <c r="FO42" s="9"/>
      <c r="FP42" s="9"/>
      <c r="FQ42" s="30"/>
      <c r="FR42" s="9"/>
      <c r="FS42" s="9"/>
      <c r="FT42" s="9"/>
      <c r="FU42" s="9"/>
      <c r="FV42" s="9"/>
      <c r="FW42" s="9"/>
      <c r="FX42" s="30"/>
      <c r="FY42" s="9"/>
      <c r="FZ42" s="9"/>
      <c r="GA42" s="9"/>
      <c r="GB42" s="9"/>
      <c r="GC42" s="9"/>
      <c r="GD42" s="9"/>
      <c r="GE42" s="30"/>
      <c r="GF42" s="9"/>
      <c r="GG42" s="9"/>
      <c r="GH42" s="9"/>
      <c r="GI42" s="9"/>
      <c r="GJ42" s="9"/>
      <c r="GK42" s="9"/>
      <c r="GL42" s="30"/>
      <c r="GM42" s="9"/>
      <c r="GN42" s="9"/>
      <c r="GO42" s="9"/>
      <c r="GP42" s="9"/>
      <c r="GQ42" s="9"/>
      <c r="GR42" s="9"/>
      <c r="GS42" s="30"/>
      <c r="GT42" s="9"/>
      <c r="GU42" s="9"/>
      <c r="GV42" s="9"/>
      <c r="GW42" s="9"/>
      <c r="GX42" s="9"/>
      <c r="GY42" s="9"/>
      <c r="GZ42" s="30"/>
      <c r="HA42" s="9"/>
      <c r="HB42" s="9"/>
      <c r="HC42" s="9"/>
      <c r="HD42" s="9"/>
      <c r="HE42" s="9"/>
      <c r="HF42" s="9"/>
      <c r="HG42" s="30"/>
      <c r="HH42" s="9"/>
      <c r="HI42" s="9"/>
      <c r="HJ42" s="9"/>
      <c r="HK42" s="9"/>
      <c r="HL42" s="9"/>
      <c r="HM42" s="9"/>
      <c r="HN42" s="30"/>
      <c r="HO42" s="9"/>
      <c r="HP42" s="9"/>
      <c r="HQ42" s="9"/>
      <c r="HR42" s="9"/>
      <c r="HS42" s="9"/>
      <c r="HT42" s="9"/>
      <c r="HU42" s="30"/>
      <c r="HV42" s="9"/>
      <c r="HW42" s="9"/>
      <c r="HX42" s="9"/>
      <c r="HY42" s="9"/>
      <c r="HZ42" s="9"/>
      <c r="IA42" s="9"/>
      <c r="IB42" s="30"/>
      <c r="IC42" s="9"/>
      <c r="ID42" s="9"/>
      <c r="IE42" s="9"/>
      <c r="IF42" s="9"/>
      <c r="IG42" s="9"/>
      <c r="IH42" s="9"/>
      <c r="II42" s="30"/>
      <c r="IJ42" s="9"/>
      <c r="IK42" s="9"/>
      <c r="IL42" s="9"/>
      <c r="IM42" s="9"/>
      <c r="IN42" s="9"/>
      <c r="IO42" s="9"/>
      <c r="IP42" s="30"/>
      <c r="IQ42" s="9"/>
      <c r="IR42" s="9"/>
      <c r="IS42" s="9"/>
    </row>
    <row r="43" spans="1:4" ht="28.5" customHeight="1" thickTop="1">
      <c r="A43" s="15" t="s">
        <v>34</v>
      </c>
      <c r="B43" s="15"/>
      <c r="C43" s="15"/>
      <c r="D43" s="14">
        <v>0</v>
      </c>
    </row>
    <row r="44" spans="1:4" ht="28.5" customHeight="1">
      <c r="A44" s="32" t="s">
        <v>35</v>
      </c>
      <c r="B44" s="32"/>
      <c r="C44" s="32"/>
      <c r="D44" s="14">
        <f>D16-D42</f>
        <v>162662</v>
      </c>
    </row>
    <row r="45" spans="1:7" ht="15.75">
      <c r="A45" s="27"/>
      <c r="D45" s="33"/>
      <c r="E45" s="34"/>
      <c r="F45" s="2"/>
      <c r="G45" s="2"/>
    </row>
    <row r="46" spans="1:4" ht="12.75">
      <c r="A46" s="27"/>
      <c r="D46" s="42"/>
    </row>
    <row r="47" ht="12.75">
      <c r="A47" s="27"/>
    </row>
    <row r="48" ht="12.75">
      <c r="A48" s="27"/>
    </row>
    <row r="49" ht="12.75">
      <c r="A49" s="27"/>
    </row>
    <row r="50" ht="12.75">
      <c r="A50" s="28"/>
    </row>
    <row r="51" ht="12.75">
      <c r="A51" s="28"/>
    </row>
    <row r="52" spans="1:4" ht="16.5" customHeight="1" thickBot="1">
      <c r="A52" s="46" t="s">
        <v>36</v>
      </c>
      <c r="B52" s="46"/>
      <c r="C52" s="46"/>
      <c r="D52" s="46"/>
    </row>
    <row r="53" spans="1:4" ht="31.5" customHeight="1" thickBot="1">
      <c r="A53" s="29"/>
      <c r="B53" s="18"/>
      <c r="C53" s="18"/>
      <c r="D53" s="18"/>
    </row>
    <row r="54" spans="1:4" ht="21.75" thickBot="1" thickTop="1">
      <c r="A54" s="20" t="s">
        <v>7</v>
      </c>
      <c r="B54" s="8"/>
      <c r="C54" s="8"/>
      <c r="D54" s="8"/>
    </row>
    <row r="55" spans="1:4" ht="21" thickTop="1">
      <c r="A55" s="35"/>
      <c r="B55" s="11"/>
      <c r="C55" s="11"/>
      <c r="D55" s="11"/>
    </row>
    <row r="56" spans="1:4" ht="21" customHeight="1">
      <c r="A56" s="15">
        <v>1</v>
      </c>
      <c r="B56" s="13" t="s">
        <v>8</v>
      </c>
      <c r="C56" s="13"/>
      <c r="D56" s="14">
        <v>59150</v>
      </c>
    </row>
    <row r="57" spans="1:4" ht="21" customHeight="1">
      <c r="A57" s="15">
        <v>2</v>
      </c>
      <c r="B57" s="13" t="s">
        <v>47</v>
      </c>
      <c r="C57" s="13"/>
      <c r="D57" s="14">
        <v>97997</v>
      </c>
    </row>
    <row r="58" spans="1:4" ht="21" customHeight="1">
      <c r="A58" s="15">
        <v>3</v>
      </c>
      <c r="B58" s="13" t="s">
        <v>48</v>
      </c>
      <c r="C58" s="13"/>
      <c r="D58" s="14">
        <v>595</v>
      </c>
    </row>
    <row r="59" spans="1:4" ht="21" customHeight="1">
      <c r="A59" s="15">
        <v>4</v>
      </c>
      <c r="B59" s="13" t="s">
        <v>49</v>
      </c>
      <c r="C59" s="13"/>
      <c r="D59" s="14">
        <v>4920</v>
      </c>
    </row>
    <row r="60" spans="1:4" ht="21" customHeight="1">
      <c r="A60" s="15">
        <v>5</v>
      </c>
      <c r="B60" s="15" t="s">
        <v>50</v>
      </c>
      <c r="C60" s="13"/>
      <c r="D60" s="14">
        <v>46690</v>
      </c>
    </row>
    <row r="61" spans="1:4" ht="36" customHeight="1" thickBot="1">
      <c r="A61" s="16">
        <v>6</v>
      </c>
      <c r="B61" s="17" t="s">
        <v>51</v>
      </c>
      <c r="C61" s="16"/>
      <c r="D61" s="19">
        <f>256266-11195</f>
        <v>245071</v>
      </c>
    </row>
    <row r="62" spans="1:4" ht="21.75" thickBot="1" thickTop="1">
      <c r="A62" s="20" t="s">
        <v>9</v>
      </c>
      <c r="B62" s="20"/>
      <c r="C62" s="20"/>
      <c r="D62" s="36">
        <f>SUM(D56:D61)</f>
        <v>454423</v>
      </c>
    </row>
    <row r="63" spans="1:4" ht="15" thickTop="1">
      <c r="A63" s="26"/>
      <c r="D63" s="14"/>
    </row>
    <row r="64" spans="1:4" ht="15" thickBot="1">
      <c r="A64" s="16"/>
      <c r="B64" s="18"/>
      <c r="C64" s="18"/>
      <c r="D64" s="19"/>
    </row>
    <row r="65" spans="1:4" ht="21.75" thickBot="1" thickTop="1">
      <c r="A65" s="20" t="s">
        <v>12</v>
      </c>
      <c r="B65" s="8"/>
      <c r="C65" s="8"/>
      <c r="D65" s="8"/>
    </row>
    <row r="66" spans="1:4" ht="15" thickTop="1">
      <c r="A66" s="26"/>
      <c r="D66" s="14"/>
    </row>
    <row r="67" spans="1:4" ht="25.5" customHeight="1">
      <c r="A67" s="15">
        <v>1</v>
      </c>
      <c r="B67" s="13" t="s">
        <v>28</v>
      </c>
      <c r="C67" s="13"/>
      <c r="D67" s="37">
        <v>43844</v>
      </c>
    </row>
    <row r="68" spans="1:4" ht="25.5" customHeight="1">
      <c r="A68" s="15">
        <v>2</v>
      </c>
      <c r="B68" s="13" t="s">
        <v>29</v>
      </c>
      <c r="C68" s="13"/>
      <c r="D68" s="37">
        <f>257+2589</f>
        <v>2846</v>
      </c>
    </row>
    <row r="69" spans="1:4" ht="25.5" customHeight="1">
      <c r="A69" s="15">
        <v>3</v>
      </c>
      <c r="B69" s="13" t="s">
        <v>30</v>
      </c>
      <c r="C69" s="13"/>
      <c r="D69" s="37">
        <v>162662</v>
      </c>
    </row>
    <row r="70" spans="1:7" ht="28.5" customHeight="1" thickBot="1">
      <c r="A70" s="16">
        <v>4</v>
      </c>
      <c r="B70" s="17" t="s">
        <v>52</v>
      </c>
      <c r="C70" s="18"/>
      <c r="D70" s="45">
        <v>245071</v>
      </c>
      <c r="G70" s="40"/>
    </row>
    <row r="71" spans="1:4" ht="25.5" customHeight="1" thickBot="1" thickTop="1">
      <c r="A71" s="20" t="s">
        <v>10</v>
      </c>
      <c r="B71" s="20"/>
      <c r="C71" s="20"/>
      <c r="D71" s="22">
        <f>SUM(D67:D70)</f>
        <v>454423</v>
      </c>
    </row>
    <row r="72" spans="1:7" ht="25.5" customHeight="1" thickTop="1">
      <c r="A72" s="26"/>
      <c r="G72" s="40"/>
    </row>
    <row r="73" spans="1:4" ht="18" customHeight="1">
      <c r="A73" s="39" t="s">
        <v>37</v>
      </c>
      <c r="D73" s="42">
        <f>D71-D62</f>
        <v>0</v>
      </c>
    </row>
  </sheetData>
  <sheetProtection/>
  <mergeCells count="6">
    <mergeCell ref="A52:D52"/>
    <mergeCell ref="A5:G5"/>
    <mergeCell ref="A6:D6"/>
    <mergeCell ref="B10:C10"/>
    <mergeCell ref="B11:C11"/>
    <mergeCell ref="B26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suze</dc:creator>
  <cp:keywords/>
  <dc:description/>
  <cp:lastModifiedBy>Boce Mitrevski</cp:lastModifiedBy>
  <cp:lastPrinted>2018-04-04T06:31:44Z</cp:lastPrinted>
  <dcterms:created xsi:type="dcterms:W3CDTF">2009-07-07T13:00:58Z</dcterms:created>
  <dcterms:modified xsi:type="dcterms:W3CDTF">2019-05-03T11:01:03Z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1071-9.1.0.4751</vt:lpwstr>
  </property>
</Properties>
</file>